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EB41350A-5B83-4991-988B-C1C96B77230C}" xr6:coauthVersionLast="44" xr6:coauthVersionMax="44" xr10:uidLastSave="{00000000-0000-0000-0000-000000000000}"/>
  <bookViews>
    <workbookView xWindow="-110" yWindow="-110" windowWidth="19420" windowHeight="10420" activeTab="1" xr2:uid="{00000000-000D-0000-FFFF-FFFF00000000}"/>
  </bookViews>
  <sheets>
    <sheet name="General" sheetId="2" r:id="rId1"/>
    <sheet name="Procurement plan for COVID19" sheetId="1" r:id="rId2"/>
  </sheets>
  <definedNames>
    <definedName name="_xlnm._FilterDatabase" localSheetId="1" hidden="1">'Procurement plan for COVID19'!$C$4:$V$15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3" i="1" l="1"/>
  <c r="M22" i="1"/>
  <c r="M19" i="1" l="1"/>
  <c r="M20" i="1"/>
  <c r="M21" i="1"/>
  <c r="M18" i="1"/>
  <c r="M17" i="1"/>
  <c r="K22" i="1"/>
  <c r="K21" i="1"/>
  <c r="K20" i="1"/>
  <c r="K19" i="1"/>
  <c r="K18" i="1"/>
  <c r="K17" i="1" l="1"/>
  <c r="M13" i="1"/>
  <c r="M12" i="1"/>
  <c r="K13" i="1"/>
  <c r="K12" i="1"/>
  <c r="K11" i="1"/>
  <c r="M11" i="1"/>
  <c r="M10" i="1"/>
  <c r="K10" i="1"/>
  <c r="M9" i="1"/>
  <c r="K9" i="1"/>
  <c r="K8" i="1"/>
  <c r="K7" i="1"/>
  <c r="M8" i="1"/>
  <c r="M7" i="1"/>
  <c r="L14" i="1" l="1"/>
  <c r="K23" i="1" l="1"/>
  <c r="L24" i="1" l="1"/>
  <c r="L25" i="1" s="1"/>
  <c r="M24" i="1"/>
  <c r="M25" i="1" s="1"/>
  <c r="M14" i="1" l="1"/>
</calcChain>
</file>

<file path=xl/sharedStrings.xml><?xml version="1.0" encoding="utf-8"?>
<sst xmlns="http://schemas.openxmlformats.org/spreadsheetml/2006/main" count="161" uniqueCount="87">
  <si>
    <t>Description</t>
  </si>
  <si>
    <t>Implementation Entity</t>
  </si>
  <si>
    <t>Type</t>
  </si>
  <si>
    <t>PQ</t>
  </si>
  <si>
    <t>PR</t>
  </si>
  <si>
    <t>Packs</t>
  </si>
  <si>
    <t>Issue of REOI</t>
  </si>
  <si>
    <t>Issue of BD/ITQ/RFP</t>
  </si>
  <si>
    <t>Bid/Proposal Opening</t>
  </si>
  <si>
    <t xml:space="preserve">Eval done - NO issued </t>
  </si>
  <si>
    <t>Contract Signed</t>
  </si>
  <si>
    <t>Contract Start</t>
  </si>
  <si>
    <t>Contract Finished</t>
  </si>
  <si>
    <t>Actual Cost (GEL)</t>
  </si>
  <si>
    <t>Cost (Estimate GEL)</t>
  </si>
  <si>
    <t>Consulting Services</t>
  </si>
  <si>
    <t>Procurement Consultant</t>
  </si>
  <si>
    <t>Project Manager</t>
  </si>
  <si>
    <t>CW</t>
  </si>
  <si>
    <t>CS</t>
  </si>
  <si>
    <t>N</t>
  </si>
  <si>
    <t>NCB</t>
  </si>
  <si>
    <t>IC</t>
  </si>
  <si>
    <t>Note</t>
  </si>
  <si>
    <t>#</t>
  </si>
  <si>
    <t>QCBS</t>
  </si>
  <si>
    <t>N/A</t>
  </si>
  <si>
    <t>Thresholds for Procurement of Goods, Works and Non-Consulting services:</t>
  </si>
  <si>
    <t>Procurement Method</t>
  </si>
  <si>
    <t>Procurement</t>
  </si>
  <si>
    <t>Prior Review</t>
  </si>
  <si>
    <t>1 - Goods</t>
  </si>
  <si>
    <t>ICB:</t>
  </si>
  <si>
    <t>&gt;US$1 Mil</t>
  </si>
  <si>
    <t>As indicated in respective sheets for Goods, Works and Consulting Services</t>
  </si>
  <si>
    <t>NCB:</t>
  </si>
  <si>
    <t>≤ US$1 Mil</t>
  </si>
  <si>
    <t>SH:</t>
  </si>
  <si>
    <t>&lt;US$100 K</t>
  </si>
  <si>
    <t>DC:</t>
  </si>
  <si>
    <t>None</t>
  </si>
  <si>
    <t>2- Works</t>
  </si>
  <si>
    <t>ICB</t>
  </si>
  <si>
    <t>&gt;US$10 Mil</t>
  </si>
  <si>
    <t>≤ US$10 Mil</t>
  </si>
  <si>
    <t>SH</t>
  </si>
  <si>
    <t>&lt;US$200 K</t>
  </si>
  <si>
    <t>DC</t>
  </si>
  <si>
    <t>Thresholds for Selection and Employment of Consultants:</t>
  </si>
  <si>
    <t>3 - Consulting Services Firms</t>
  </si>
  <si>
    <t>QBS</t>
  </si>
  <si>
    <t>FBS</t>
  </si>
  <si>
    <t>LCS</t>
  </si>
  <si>
    <t>CQS</t>
  </si>
  <si>
    <t>≤US$300,000</t>
  </si>
  <si>
    <t>Price Convertion Rate, Date and Source:</t>
  </si>
  <si>
    <t>USD/GEL:</t>
  </si>
  <si>
    <r>
      <t xml:space="preserve">4 - </t>
    </r>
    <r>
      <rPr>
        <b/>
        <sz val="11"/>
        <color indexed="8"/>
        <rFont val="Times New Roman"/>
        <family val="1"/>
        <charset val="204"/>
      </rPr>
      <t>Consulting Services Individuals</t>
    </r>
  </si>
  <si>
    <t>https://www.nbg.gov.ge/index.php?m=2&amp;lng=eng</t>
  </si>
  <si>
    <t>Cost (Estimate USD)</t>
  </si>
  <si>
    <t>IBRD Financing</t>
  </si>
  <si>
    <t>Total of Component</t>
  </si>
  <si>
    <t>Sub-Total (USD) of Consulting services</t>
  </si>
  <si>
    <t>Component 1:EMERGENCY COVID19 RESPONSe</t>
  </si>
  <si>
    <t>PPE</t>
  </si>
  <si>
    <t>MoH</t>
  </si>
  <si>
    <t>Goods</t>
  </si>
  <si>
    <t>Procurement Approach</t>
  </si>
  <si>
    <t>Single or Multiple</t>
  </si>
  <si>
    <t>Procurement of Equipment for hospitals</t>
  </si>
  <si>
    <t>Procurement of fully Equipped Ambulances</t>
  </si>
  <si>
    <t>Procurement of Diagnostic Supplies</t>
  </si>
  <si>
    <t>Minor repairs of public health facilities</t>
  </si>
  <si>
    <t>Remodelling of ICU beds</t>
  </si>
  <si>
    <t>Sub-Total USD of Goods, Works and Non-Consulting Services</t>
  </si>
  <si>
    <t xml:space="preserve">Georgia Emergency COVID-19 Response </t>
  </si>
  <si>
    <t>Training and Assistance</t>
  </si>
  <si>
    <t>Financial Consultant</t>
  </si>
  <si>
    <t>Enviromental Specialist</t>
  </si>
  <si>
    <t>Social Specialist</t>
  </si>
  <si>
    <t>Date</t>
  </si>
  <si>
    <t>Procurement of Equipment for Emergency Control Center</t>
  </si>
  <si>
    <t>Goods/Works/Non-Consultin Services</t>
  </si>
  <si>
    <t>Open/Shopping/Direct</t>
  </si>
  <si>
    <t>Shopping/Direct</t>
  </si>
  <si>
    <t>Operating Costs *</t>
  </si>
  <si>
    <t>*Operating costs refer to Quarantine and mild case management in non-medical settings; Global budget to public and private facilities to ensure preparedness;Costs of case management and treatment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</si>
</sst>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409]dd\-mmm\-yy;@"/>
    <numFmt numFmtId="165" formatCode="0.000"/>
    <numFmt numFmtId="166" formatCode="0.0000"/>
    <numFmt numFmtId="167" formatCode="#,##0.0000"/>
    <numFmt numFmtId="168" formatCode="[$-409]mmmm\ d\,\ yyyy;@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name val="Times New Roman"/>
      <family val="1"/>
    </font>
    <font>
      <sz val="9"/>
      <color theme="1"/>
      <name val="Merriweather"/>
    </font>
    <font>
      <sz val="9"/>
      <color rgb="FF000000"/>
      <name val="Merriweather"/>
    </font>
    <font>
      <sz val="11"/>
      <color rgb="FF000000"/>
      <name val="Times New Roman"/>
      <family val="1"/>
    </font>
    <font>
      <b/>
      <i/>
      <sz val="1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10"/>
      <name val="Arial"/>
      <family val="2"/>
      <charset val="204"/>
    </font>
    <font>
      <sz val="12"/>
      <color indexed="12"/>
      <name val="Arial"/>
      <family val="2"/>
    </font>
    <font>
      <u/>
      <sz val="10"/>
      <color theme="10"/>
      <name val="Arial"/>
      <family val="2"/>
      <charset val="204"/>
    </font>
    <font>
      <sz val="12"/>
      <color rgb="FFFF0000"/>
      <name val="Arial"/>
      <family val="2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124">
    <xf numFmtId="0" fontId="0" fillId="0" borderId="0" xfId="0"/>
    <xf numFmtId="0" fontId="0" fillId="0" borderId="0" xfId="0" applyFill="1"/>
    <xf numFmtId="4" fontId="6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2" borderId="5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7" fillId="0" borderId="5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center"/>
    </xf>
    <xf numFmtId="3" fontId="15" fillId="0" borderId="0" xfId="0" applyNumberFormat="1" applyFont="1" applyFill="1" applyBorder="1" applyAlignment="1">
      <alignment vertical="center"/>
    </xf>
    <xf numFmtId="166" fontId="15" fillId="0" borderId="0" xfId="0" applyNumberFormat="1" applyFont="1" applyFill="1" applyBorder="1" applyAlignment="1">
      <alignment horizontal="left" vertical="center"/>
    </xf>
    <xf numFmtId="167" fontId="15" fillId="0" borderId="0" xfId="0" applyNumberFormat="1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left" vertical="center"/>
    </xf>
    <xf numFmtId="0" fontId="19" fillId="0" borderId="0" xfId="0" applyFont="1"/>
    <xf numFmtId="0" fontId="22" fillId="0" borderId="0" xfId="0" applyFont="1" applyFill="1" applyBorder="1" applyAlignment="1">
      <alignment vertical="center"/>
    </xf>
    <xf numFmtId="166" fontId="20" fillId="0" borderId="27" xfId="0" applyNumberFormat="1" applyFont="1" applyFill="1" applyBorder="1" applyAlignment="1">
      <alignment horizontal="left" vertical="center"/>
    </xf>
    <xf numFmtId="166" fontId="20" fillId="0" borderId="28" xfId="0" applyNumberFormat="1" applyFont="1" applyFill="1" applyBorder="1" applyAlignment="1">
      <alignment horizontal="left" vertical="center"/>
    </xf>
    <xf numFmtId="1" fontId="15" fillId="0" borderId="1" xfId="0" applyNumberFormat="1" applyFont="1" applyFill="1" applyBorder="1" applyAlignment="1">
      <alignment horizontal="right" vertical="center"/>
    </xf>
    <xf numFmtId="168" fontId="15" fillId="0" borderId="1" xfId="0" applyNumberFormat="1" applyFont="1" applyFill="1" applyBorder="1" applyAlignment="1">
      <alignment horizontal="right" vertical="center"/>
    </xf>
    <xf numFmtId="0" fontId="8" fillId="0" borderId="26" xfId="0" applyFont="1" applyFill="1" applyBorder="1" applyAlignment="1">
      <alignment vertical="center" wrapText="1"/>
    </xf>
    <xf numFmtId="4" fontId="0" fillId="0" borderId="19" xfId="0" applyNumberFormat="1" applyFont="1" applyFill="1" applyBorder="1" applyAlignment="1">
      <alignment horizontal="center" vertical="center"/>
    </xf>
    <xf numFmtId="0" fontId="3" fillId="0" borderId="5" xfId="0" applyFont="1" applyFill="1" applyBorder="1"/>
    <xf numFmtId="4" fontId="1" fillId="0" borderId="1" xfId="0" applyNumberFormat="1" applyFont="1" applyFill="1" applyBorder="1" applyAlignment="1">
      <alignment vertical="center"/>
    </xf>
    <xf numFmtId="0" fontId="3" fillId="0" borderId="0" xfId="0" applyFont="1" applyFill="1"/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/>
    </xf>
    <xf numFmtId="0" fontId="0" fillId="0" borderId="34" xfId="0" applyFill="1" applyBorder="1"/>
    <xf numFmtId="0" fontId="0" fillId="0" borderId="26" xfId="0" applyFont="1" applyFill="1" applyBorder="1" applyAlignment="1">
      <alignment horizontal="center" vertical="center"/>
    </xf>
    <xf numFmtId="4" fontId="6" fillId="0" borderId="26" xfId="0" applyNumberFormat="1" applyFont="1" applyFill="1" applyBorder="1" applyAlignment="1">
      <alignment horizontal="center" vertical="center" wrapText="1"/>
    </xf>
    <xf numFmtId="43" fontId="0" fillId="0" borderId="26" xfId="1" applyFont="1" applyFill="1" applyBorder="1" applyAlignment="1">
      <alignment horizontal="center" vertical="center"/>
    </xf>
    <xf numFmtId="0" fontId="0" fillId="0" borderId="26" xfId="0" applyFill="1" applyBorder="1"/>
    <xf numFmtId="0" fontId="0" fillId="0" borderId="16" xfId="0" applyFill="1" applyBorder="1"/>
    <xf numFmtId="0" fontId="0" fillId="0" borderId="9" xfId="0" applyFill="1" applyBorder="1"/>
    <xf numFmtId="0" fontId="0" fillId="0" borderId="5" xfId="0" applyFont="1" applyFill="1" applyBorder="1" applyAlignment="1">
      <alignment horizontal="center" vertical="center"/>
    </xf>
    <xf numFmtId="43" fontId="0" fillId="0" borderId="5" xfId="1" applyFont="1" applyFill="1" applyBorder="1" applyAlignment="1">
      <alignment horizontal="center" vertical="center"/>
    </xf>
    <xf numFmtId="0" fontId="0" fillId="0" borderId="5" xfId="0" applyFill="1" applyBorder="1"/>
    <xf numFmtId="0" fontId="0" fillId="0" borderId="10" xfId="0" applyFill="1" applyBorder="1"/>
    <xf numFmtId="43" fontId="0" fillId="0" borderId="19" xfId="1" applyFont="1" applyFill="1" applyBorder="1" applyAlignment="1">
      <alignment horizontal="center" vertical="center"/>
    </xf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0" fontId="3" fillId="0" borderId="19" xfId="0" applyFont="1" applyFill="1" applyBorder="1"/>
    <xf numFmtId="0" fontId="0" fillId="0" borderId="19" xfId="0" applyFill="1" applyBorder="1" applyAlignment="1">
      <alignment horizontal="center" vertical="center"/>
    </xf>
    <xf numFmtId="0" fontId="0" fillId="0" borderId="29" xfId="0" applyFill="1" applyBorder="1"/>
    <xf numFmtId="43" fontId="1" fillId="0" borderId="4" xfId="1" applyFont="1" applyFill="1" applyBorder="1"/>
    <xf numFmtId="43" fontId="1" fillId="0" borderId="1" xfId="0" applyNumberFormat="1" applyFont="1" applyFill="1" applyBorder="1"/>
    <xf numFmtId="0" fontId="0" fillId="0" borderId="30" xfId="0" applyFill="1" applyBorder="1"/>
    <xf numFmtId="0" fontId="0" fillId="0" borderId="6" xfId="0" applyFill="1" applyBorder="1"/>
    <xf numFmtId="0" fontId="3" fillId="0" borderId="7" xfId="0" applyFont="1" applyFill="1" applyBorder="1"/>
    <xf numFmtId="0" fontId="0" fillId="0" borderId="7" xfId="0" applyFill="1" applyBorder="1"/>
    <xf numFmtId="0" fontId="0" fillId="0" borderId="7" xfId="0" applyFill="1" applyBorder="1" applyAlignment="1">
      <alignment horizontal="center" vertical="center"/>
    </xf>
    <xf numFmtId="0" fontId="0" fillId="0" borderId="8" xfId="0" applyFill="1" applyBorder="1"/>
    <xf numFmtId="0" fontId="0" fillId="0" borderId="9" xfId="0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43" fontId="0" fillId="0" borderId="5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wrapText="1"/>
    </xf>
    <xf numFmtId="0" fontId="0" fillId="0" borderId="35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3" fillId="0" borderId="19" xfId="0" applyFont="1" applyFill="1" applyBorder="1" applyAlignment="1">
      <alignment wrapText="1"/>
    </xf>
    <xf numFmtId="0" fontId="0" fillId="0" borderId="29" xfId="0" applyFill="1" applyBorder="1" applyAlignment="1">
      <alignment horizontal="center" vertical="center"/>
    </xf>
    <xf numFmtId="0" fontId="0" fillId="0" borderId="11" xfId="0" applyFill="1" applyBorder="1"/>
    <xf numFmtId="0" fontId="3" fillId="0" borderId="12" xfId="0" applyFont="1" applyFill="1" applyBorder="1" applyAlignment="1">
      <alignment wrapText="1"/>
    </xf>
    <xf numFmtId="0" fontId="0" fillId="0" borderId="12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4" fontId="1" fillId="0" borderId="39" xfId="0" applyNumberFormat="1" applyFont="1" applyFill="1" applyBorder="1" applyAlignment="1">
      <alignment vertical="center"/>
    </xf>
    <xf numFmtId="0" fontId="0" fillId="0" borderId="38" xfId="0" applyFill="1" applyBorder="1"/>
    <xf numFmtId="0" fontId="0" fillId="0" borderId="12" xfId="0" applyFill="1" applyBorder="1"/>
    <xf numFmtId="0" fontId="0" fillId="0" borderId="13" xfId="0" applyFill="1" applyBorder="1"/>
    <xf numFmtId="0" fontId="0" fillId="0" borderId="26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left" wrapText="1"/>
    </xf>
    <xf numFmtId="0" fontId="18" fillId="0" borderId="19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left" vertical="center"/>
    </xf>
    <xf numFmtId="0" fontId="12" fillId="0" borderId="22" xfId="0" applyFont="1" applyFill="1" applyBorder="1" applyAlignment="1">
      <alignment horizontal="left" vertical="center"/>
    </xf>
    <xf numFmtId="0" fontId="12" fillId="0" borderId="23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left" vertical="center"/>
    </xf>
    <xf numFmtId="0" fontId="23" fillId="0" borderId="15" xfId="0" applyFont="1" applyFill="1" applyBorder="1" applyAlignment="1">
      <alignment horizontal="left" vertical="center"/>
    </xf>
    <xf numFmtId="0" fontId="23" fillId="0" borderId="4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166" fontId="21" fillId="0" borderId="33" xfId="2" applyNumberFormat="1" applyFill="1" applyBorder="1" applyAlignment="1">
      <alignment horizontal="left" vertical="center"/>
    </xf>
    <xf numFmtId="166" fontId="21" fillId="0" borderId="32" xfId="2" applyNumberFormat="1" applyFill="1" applyBorder="1" applyAlignment="1">
      <alignment horizontal="left" vertical="center"/>
    </xf>
    <xf numFmtId="166" fontId="21" fillId="0" borderId="31" xfId="2" applyNumberFormat="1" applyFill="1" applyBorder="1" applyAlignment="1">
      <alignment horizontal="left" vertical="center"/>
    </xf>
    <xf numFmtId="166" fontId="15" fillId="0" borderId="14" xfId="0" applyNumberFormat="1" applyFont="1" applyFill="1" applyBorder="1" applyAlignment="1">
      <alignment horizontal="left" vertical="center"/>
    </xf>
    <xf numFmtId="166" fontId="15" fillId="0" borderId="15" xfId="0" applyNumberFormat="1" applyFont="1" applyFill="1" applyBorder="1" applyAlignment="1">
      <alignment horizontal="left" vertical="center"/>
    </xf>
    <xf numFmtId="166" fontId="15" fillId="0" borderId="4" xfId="0" applyNumberFormat="1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left"/>
    </xf>
    <xf numFmtId="0" fontId="10" fillId="0" borderId="15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right"/>
    </xf>
    <xf numFmtId="2" fontId="2" fillId="0" borderId="2" xfId="0" applyNumberFormat="1" applyFont="1" applyFill="1" applyBorder="1" applyAlignment="1">
      <alignment horizontal="right" vertical="center" wrapText="1"/>
    </xf>
    <xf numFmtId="4" fontId="6" fillId="0" borderId="26" xfId="0" applyNumberFormat="1" applyFont="1" applyFill="1" applyBorder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0" fontId="0" fillId="0" borderId="7" xfId="0" applyFill="1" applyBorder="1" applyAlignment="1">
      <alignment horizontal="right"/>
    </xf>
    <xf numFmtId="4" fontId="0" fillId="0" borderId="5" xfId="0" applyNumberFormat="1" applyFill="1" applyBorder="1" applyAlignment="1">
      <alignment horizontal="right" vertical="center"/>
    </xf>
    <xf numFmtId="43" fontId="0" fillId="0" borderId="5" xfId="1" applyFont="1" applyFill="1" applyBorder="1" applyAlignment="1">
      <alignment horizontal="right" vertical="center"/>
    </xf>
    <xf numFmtId="43" fontId="0" fillId="0" borderId="19" xfId="1" applyFont="1" applyFill="1" applyBorder="1" applyAlignment="1">
      <alignment horizontal="right" vertical="center"/>
    </xf>
    <xf numFmtId="43" fontId="0" fillId="0" borderId="19" xfId="1" applyFont="1" applyFill="1" applyBorder="1" applyAlignment="1">
      <alignment horizontal="right"/>
    </xf>
    <xf numFmtId="0" fontId="3" fillId="0" borderId="0" xfId="0" applyFont="1" applyFill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bg.gov.ge/index.php?m=2&amp;lng=e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F39"/>
  <sheetViews>
    <sheetView workbookViewId="0">
      <selection activeCell="B6" sqref="B6:D6"/>
    </sheetView>
  </sheetViews>
  <sheetFormatPr defaultRowHeight="14.5" x14ac:dyDescent="0.35"/>
  <cols>
    <col min="2" max="2" width="59.1796875" bestFit="1" customWidth="1"/>
    <col min="3" max="3" width="14.1796875" bestFit="1" customWidth="1"/>
    <col min="4" max="4" width="34.26953125" bestFit="1" customWidth="1"/>
  </cols>
  <sheetData>
    <row r="5" spans="1:4" ht="20" x14ac:dyDescent="0.35">
      <c r="B5" s="82" t="s">
        <v>75</v>
      </c>
      <c r="C5" s="82"/>
      <c r="D5" s="82"/>
    </row>
    <row r="6" spans="1:4" ht="15.5" x14ac:dyDescent="0.35">
      <c r="A6" s="5"/>
      <c r="B6" s="113"/>
      <c r="C6" s="113"/>
      <c r="D6" s="113"/>
    </row>
    <row r="7" spans="1:4" ht="15.5" x14ac:dyDescent="0.35">
      <c r="A7" s="4"/>
      <c r="B7" s="6"/>
      <c r="C7" s="6"/>
      <c r="D7" s="6"/>
    </row>
    <row r="8" spans="1:4" ht="16.5" customHeight="1" x14ac:dyDescent="0.35">
      <c r="A8" s="4"/>
      <c r="B8" s="83" t="s">
        <v>27</v>
      </c>
      <c r="C8" s="83"/>
      <c r="D8" s="83"/>
    </row>
    <row r="9" spans="1:4" ht="15.5" x14ac:dyDescent="0.35">
      <c r="A9" s="4"/>
      <c r="B9" s="7" t="s">
        <v>28</v>
      </c>
      <c r="C9" s="7" t="s">
        <v>29</v>
      </c>
      <c r="D9" s="7" t="s">
        <v>30</v>
      </c>
    </row>
    <row r="10" spans="1:4" ht="15.5" x14ac:dyDescent="0.35">
      <c r="A10" s="4"/>
      <c r="B10" s="9" t="s">
        <v>31</v>
      </c>
      <c r="C10" s="10"/>
      <c r="D10" s="10"/>
    </row>
    <row r="11" spans="1:4" ht="30" customHeight="1" x14ac:dyDescent="0.35">
      <c r="A11" s="11"/>
      <c r="B11" s="9" t="s">
        <v>32</v>
      </c>
      <c r="C11" s="10" t="s">
        <v>33</v>
      </c>
      <c r="D11" s="84" t="s">
        <v>34</v>
      </c>
    </row>
    <row r="12" spans="1:4" ht="15.5" x14ac:dyDescent="0.35">
      <c r="A12" s="11"/>
      <c r="B12" s="9" t="s">
        <v>35</v>
      </c>
      <c r="C12" s="10" t="s">
        <v>36</v>
      </c>
      <c r="D12" s="85"/>
    </row>
    <row r="13" spans="1:4" ht="15.5" x14ac:dyDescent="0.35">
      <c r="A13" s="11"/>
      <c r="B13" s="9" t="s">
        <v>37</v>
      </c>
      <c r="C13" s="10" t="s">
        <v>38</v>
      </c>
      <c r="D13" s="85"/>
    </row>
    <row r="14" spans="1:4" ht="15.5" x14ac:dyDescent="0.35">
      <c r="A14" s="11"/>
      <c r="B14" s="9" t="s">
        <v>39</v>
      </c>
      <c r="C14" s="10" t="s">
        <v>40</v>
      </c>
      <c r="D14" s="85"/>
    </row>
    <row r="15" spans="1:4" ht="15.5" x14ac:dyDescent="0.35">
      <c r="A15" s="11"/>
      <c r="B15" s="9" t="s">
        <v>41</v>
      </c>
      <c r="C15" s="10"/>
      <c r="D15" s="85"/>
    </row>
    <row r="16" spans="1:4" ht="15.5" x14ac:dyDescent="0.35">
      <c r="A16" s="11"/>
      <c r="B16" s="9" t="s">
        <v>42</v>
      </c>
      <c r="C16" s="10" t="s">
        <v>43</v>
      </c>
      <c r="D16" s="85"/>
    </row>
    <row r="17" spans="1:4" ht="15.5" x14ac:dyDescent="0.35">
      <c r="A17" s="11"/>
      <c r="B17" s="9" t="s">
        <v>21</v>
      </c>
      <c r="C17" s="10" t="s">
        <v>44</v>
      </c>
      <c r="D17" s="85"/>
    </row>
    <row r="18" spans="1:4" ht="15.5" x14ac:dyDescent="0.35">
      <c r="A18" s="11"/>
      <c r="B18" s="9" t="s">
        <v>45</v>
      </c>
      <c r="C18" s="10" t="s">
        <v>46</v>
      </c>
      <c r="D18" s="85"/>
    </row>
    <row r="19" spans="1:4" ht="15.5" x14ac:dyDescent="0.35">
      <c r="A19" s="11"/>
      <c r="B19" s="9" t="s">
        <v>47</v>
      </c>
      <c r="C19" s="10"/>
      <c r="D19" s="86"/>
    </row>
    <row r="20" spans="1:4" ht="15.5" x14ac:dyDescent="0.35">
      <c r="A20" s="11"/>
      <c r="B20" s="8"/>
      <c r="C20" s="8"/>
      <c r="D20" s="8"/>
    </row>
    <row r="21" spans="1:4" ht="15.5" x14ac:dyDescent="0.35">
      <c r="A21" s="11"/>
      <c r="B21" s="6" t="s">
        <v>48</v>
      </c>
      <c r="C21" s="8"/>
      <c r="D21" s="8"/>
    </row>
    <row r="22" spans="1:4" ht="15.5" x14ac:dyDescent="0.35">
      <c r="A22" s="11"/>
      <c r="B22" s="7" t="s">
        <v>28</v>
      </c>
      <c r="C22" s="7" t="s">
        <v>29</v>
      </c>
      <c r="D22" s="7" t="s">
        <v>30</v>
      </c>
    </row>
    <row r="23" spans="1:4" ht="15.5" x14ac:dyDescent="0.35">
      <c r="A23" s="11"/>
      <c r="B23" s="9" t="s">
        <v>49</v>
      </c>
      <c r="C23" s="10"/>
      <c r="D23" s="84" t="s">
        <v>34</v>
      </c>
    </row>
    <row r="24" spans="1:4" ht="15.5" x14ac:dyDescent="0.35">
      <c r="A24" s="11"/>
      <c r="B24" s="9" t="s">
        <v>25</v>
      </c>
      <c r="C24" s="10"/>
      <c r="D24" s="85"/>
    </row>
    <row r="25" spans="1:4" x14ac:dyDescent="0.35">
      <c r="B25" s="9" t="s">
        <v>50</v>
      </c>
      <c r="C25" s="10"/>
      <c r="D25" s="85"/>
    </row>
    <row r="26" spans="1:4" x14ac:dyDescent="0.35">
      <c r="B26" s="9" t="s">
        <v>51</v>
      </c>
      <c r="C26" s="10"/>
      <c r="D26" s="85"/>
    </row>
    <row r="27" spans="1:4" x14ac:dyDescent="0.35">
      <c r="B27" s="9" t="s">
        <v>52</v>
      </c>
      <c r="C27" s="10"/>
      <c r="D27" s="85"/>
    </row>
    <row r="28" spans="1:4" x14ac:dyDescent="0.35">
      <c r="B28" s="9" t="s">
        <v>53</v>
      </c>
      <c r="C28" s="10" t="s">
        <v>54</v>
      </c>
      <c r="D28" s="85"/>
    </row>
    <row r="29" spans="1:4" ht="15.5" x14ac:dyDescent="0.35">
      <c r="A29" s="4"/>
      <c r="B29" s="9" t="s">
        <v>47</v>
      </c>
      <c r="C29" s="10"/>
      <c r="D29" s="85"/>
    </row>
    <row r="30" spans="1:4" ht="15.5" x14ac:dyDescent="0.35">
      <c r="A30" s="4"/>
      <c r="B30" s="9" t="s">
        <v>57</v>
      </c>
      <c r="C30" s="10"/>
      <c r="D30" s="85"/>
    </row>
    <row r="31" spans="1:4" ht="15.5" x14ac:dyDescent="0.35">
      <c r="A31" s="4"/>
      <c r="B31" s="9" t="s">
        <v>22</v>
      </c>
      <c r="C31" s="10"/>
      <c r="D31" s="85"/>
    </row>
    <row r="32" spans="1:4" ht="15.5" x14ac:dyDescent="0.35">
      <c r="A32" s="4"/>
      <c r="B32" s="9" t="s">
        <v>47</v>
      </c>
      <c r="C32" s="10"/>
      <c r="D32" s="86"/>
    </row>
    <row r="33" spans="1:6" ht="15.5" x14ac:dyDescent="0.35">
      <c r="A33" s="4"/>
      <c r="B33" s="6"/>
      <c r="C33" s="6"/>
      <c r="D33" s="6"/>
    </row>
    <row r="34" spans="1:6" ht="15.5" x14ac:dyDescent="0.35">
      <c r="A34" s="4"/>
      <c r="B34" s="6"/>
      <c r="C34" s="6"/>
      <c r="D34" s="6"/>
    </row>
    <row r="35" spans="1:6" ht="15.5" x14ac:dyDescent="0.35">
      <c r="A35" s="4"/>
      <c r="E35" s="6"/>
      <c r="F35" s="12"/>
    </row>
    <row r="36" spans="1:6" ht="15.5" x14ac:dyDescent="0.35">
      <c r="A36" s="15"/>
      <c r="E36" s="13"/>
      <c r="F36" s="14"/>
    </row>
    <row r="37" spans="1:6" ht="15.5" x14ac:dyDescent="0.35">
      <c r="A37" s="16"/>
      <c r="E37" s="13"/>
      <c r="F37" s="14"/>
    </row>
    <row r="38" spans="1:6" ht="15.5" x14ac:dyDescent="0.35">
      <c r="A38" s="17"/>
      <c r="E38" s="18"/>
      <c r="F38" s="19"/>
    </row>
    <row r="39" spans="1:6" ht="15.5" x14ac:dyDescent="0.35">
      <c r="A39" s="4"/>
    </row>
  </sheetData>
  <mergeCells count="5">
    <mergeCell ref="B5:D5"/>
    <mergeCell ref="B8:D8"/>
    <mergeCell ref="D11:D19"/>
    <mergeCell ref="D23:D32"/>
    <mergeCell ref="B6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V33"/>
  <sheetViews>
    <sheetView tabSelected="1" zoomScale="60" zoomScaleNormal="60" workbookViewId="0">
      <selection activeCell="D21" sqref="D21"/>
    </sheetView>
  </sheetViews>
  <sheetFormatPr defaultRowHeight="14.5" x14ac:dyDescent="0.35"/>
  <cols>
    <col min="1" max="1" width="8.7265625" style="1"/>
    <col min="2" max="2" width="6.7265625" style="1" customWidth="1"/>
    <col min="3" max="3" width="7.54296875" style="1" customWidth="1"/>
    <col min="4" max="4" width="42.81640625" style="26" customWidth="1"/>
    <col min="5" max="5" width="25.453125" style="1" customWidth="1"/>
    <col min="6" max="6" width="12.54296875" style="1" bestFit="1" customWidth="1"/>
    <col min="7" max="7" width="21.7265625" style="1" bestFit="1" customWidth="1"/>
    <col min="8" max="8" width="7.54296875" style="1" customWidth="1"/>
    <col min="9" max="9" width="11.54296875" style="1" customWidth="1"/>
    <col min="10" max="10" width="15.36328125" style="27" bestFit="1" customWidth="1"/>
    <col min="11" max="11" width="16.90625" style="114" customWidth="1"/>
    <col min="12" max="12" width="14.81640625" style="1" customWidth="1"/>
    <col min="13" max="13" width="14.7265625" style="1" customWidth="1"/>
    <col min="14" max="14" width="12.26953125" style="1" customWidth="1"/>
    <col min="15" max="15" width="13.26953125" style="1" customWidth="1"/>
    <col min="16" max="16" width="13" style="1" customWidth="1"/>
    <col min="17" max="17" width="11" style="1" customWidth="1"/>
    <col min="18" max="18" width="10.54296875" style="1" customWidth="1"/>
    <col min="19" max="21" width="8.7265625" style="1"/>
    <col min="22" max="22" width="40.7265625" style="1" customWidth="1"/>
    <col min="23" max="16384" width="8.7265625" style="1"/>
  </cols>
  <sheetData>
    <row r="1" spans="3:22" ht="15" thickBot="1" x14ac:dyDescent="0.4"/>
    <row r="2" spans="3:22" ht="15" thickBot="1" x14ac:dyDescent="0.4">
      <c r="D2" s="28" t="s">
        <v>80</v>
      </c>
      <c r="E2" s="29">
        <v>43948</v>
      </c>
    </row>
    <row r="3" spans="3:22" ht="15" thickBot="1" x14ac:dyDescent="0.4"/>
    <row r="4" spans="3:22" ht="21.5" thickBot="1" x14ac:dyDescent="0.4">
      <c r="C4" s="30" t="s">
        <v>24</v>
      </c>
      <c r="D4" s="31" t="s">
        <v>0</v>
      </c>
      <c r="E4" s="32" t="s">
        <v>1</v>
      </c>
      <c r="F4" s="32" t="s">
        <v>2</v>
      </c>
      <c r="G4" s="32" t="s">
        <v>67</v>
      </c>
      <c r="H4" s="32" t="s">
        <v>3</v>
      </c>
      <c r="I4" s="32" t="s">
        <v>4</v>
      </c>
      <c r="J4" s="32" t="s">
        <v>5</v>
      </c>
      <c r="K4" s="115" t="s">
        <v>14</v>
      </c>
      <c r="L4" s="33" t="s">
        <v>59</v>
      </c>
      <c r="M4" s="34" t="s">
        <v>60</v>
      </c>
      <c r="N4" s="35" t="s">
        <v>13</v>
      </c>
      <c r="O4" s="33" t="s">
        <v>6</v>
      </c>
      <c r="P4" s="35" t="s">
        <v>7</v>
      </c>
      <c r="Q4" s="35" t="s">
        <v>8</v>
      </c>
      <c r="R4" s="35" t="s">
        <v>9</v>
      </c>
      <c r="S4" s="34" t="s">
        <v>10</v>
      </c>
      <c r="T4" s="34" t="s">
        <v>11</v>
      </c>
      <c r="U4" s="34" t="s">
        <v>12</v>
      </c>
      <c r="V4" s="36" t="s">
        <v>23</v>
      </c>
    </row>
    <row r="5" spans="3:22" ht="19" thickBot="1" x14ac:dyDescent="0.4">
      <c r="C5" s="87" t="s">
        <v>63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9"/>
    </row>
    <row r="6" spans="3:22" ht="19.5" customHeight="1" thickBot="1" x14ac:dyDescent="0.4">
      <c r="C6" s="101" t="s">
        <v>82</v>
      </c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3"/>
    </row>
    <row r="7" spans="3:22" x14ac:dyDescent="0.35">
      <c r="C7" s="37">
        <v>1</v>
      </c>
      <c r="D7" s="22" t="s">
        <v>64</v>
      </c>
      <c r="E7" s="38" t="s">
        <v>65</v>
      </c>
      <c r="F7" s="38" t="s">
        <v>66</v>
      </c>
      <c r="G7" s="38" t="s">
        <v>83</v>
      </c>
      <c r="H7" s="81" t="s">
        <v>20</v>
      </c>
      <c r="I7" s="38" t="s">
        <v>20</v>
      </c>
      <c r="J7" s="38" t="s">
        <v>68</v>
      </c>
      <c r="K7" s="116">
        <f>L7*$E$31</f>
        <v>48066000</v>
      </c>
      <c r="L7" s="39">
        <v>15000000</v>
      </c>
      <c r="M7" s="40">
        <f>L7*0.45</f>
        <v>6750000</v>
      </c>
      <c r="N7" s="41"/>
      <c r="O7" s="41"/>
      <c r="P7" s="41"/>
      <c r="Q7" s="41"/>
      <c r="R7" s="41"/>
      <c r="S7" s="41"/>
      <c r="T7" s="41"/>
      <c r="U7" s="41"/>
      <c r="V7" s="42"/>
    </row>
    <row r="8" spans="3:22" x14ac:dyDescent="0.35">
      <c r="C8" s="43">
        <v>2</v>
      </c>
      <c r="D8" s="3" t="s">
        <v>69</v>
      </c>
      <c r="E8" s="44" t="s">
        <v>65</v>
      </c>
      <c r="F8" s="44" t="s">
        <v>66</v>
      </c>
      <c r="G8" s="38" t="s">
        <v>83</v>
      </c>
      <c r="H8" s="44" t="s">
        <v>20</v>
      </c>
      <c r="I8" s="44" t="s">
        <v>20</v>
      </c>
      <c r="J8" s="38" t="s">
        <v>68</v>
      </c>
      <c r="K8" s="116">
        <f>L8*$E$31</f>
        <v>48066000</v>
      </c>
      <c r="L8" s="2">
        <v>15000000</v>
      </c>
      <c r="M8" s="45">
        <f>L8*0.45</f>
        <v>6750000</v>
      </c>
      <c r="N8" s="46"/>
      <c r="O8" s="46"/>
      <c r="P8" s="46"/>
      <c r="Q8" s="46"/>
      <c r="R8" s="46"/>
      <c r="S8" s="46"/>
      <c r="T8" s="46"/>
      <c r="U8" s="46"/>
      <c r="V8" s="47"/>
    </row>
    <row r="9" spans="3:22" x14ac:dyDescent="0.35">
      <c r="C9" s="43">
        <v>3</v>
      </c>
      <c r="D9" s="3" t="s">
        <v>70</v>
      </c>
      <c r="E9" s="44" t="s">
        <v>65</v>
      </c>
      <c r="F9" s="44" t="s">
        <v>66</v>
      </c>
      <c r="G9" s="38" t="s">
        <v>83</v>
      </c>
      <c r="H9" s="44" t="s">
        <v>20</v>
      </c>
      <c r="I9" s="44" t="s">
        <v>20</v>
      </c>
      <c r="J9" s="38" t="s">
        <v>68</v>
      </c>
      <c r="K9" s="116">
        <f>L9*$E$31</f>
        <v>17303760</v>
      </c>
      <c r="L9" s="2">
        <v>5400000</v>
      </c>
      <c r="M9" s="45">
        <f>L9*0.45</f>
        <v>2430000</v>
      </c>
      <c r="N9" s="46"/>
      <c r="O9" s="46"/>
      <c r="P9" s="46"/>
      <c r="Q9" s="46"/>
      <c r="R9" s="46"/>
      <c r="S9" s="46"/>
      <c r="T9" s="46"/>
      <c r="U9" s="46"/>
      <c r="V9" s="47"/>
    </row>
    <row r="10" spans="3:22" x14ac:dyDescent="0.35">
      <c r="C10" s="43">
        <v>4</v>
      </c>
      <c r="D10" s="3" t="s">
        <v>71</v>
      </c>
      <c r="E10" s="44" t="s">
        <v>65</v>
      </c>
      <c r="F10" s="44" t="s">
        <v>66</v>
      </c>
      <c r="G10" s="38" t="s">
        <v>83</v>
      </c>
      <c r="H10" s="44" t="s">
        <v>20</v>
      </c>
      <c r="I10" s="44" t="s">
        <v>20</v>
      </c>
      <c r="J10" s="38" t="s">
        <v>68</v>
      </c>
      <c r="K10" s="116">
        <f>L10*$E$31</f>
        <v>3204400</v>
      </c>
      <c r="L10" s="2">
        <v>1000000</v>
      </c>
      <c r="M10" s="45">
        <f>L10*0.45</f>
        <v>450000</v>
      </c>
      <c r="N10" s="46"/>
      <c r="O10" s="46"/>
      <c r="P10" s="46"/>
      <c r="Q10" s="46"/>
      <c r="R10" s="46"/>
      <c r="S10" s="46"/>
      <c r="T10" s="46"/>
      <c r="U10" s="46"/>
      <c r="V10" s="47"/>
    </row>
    <row r="11" spans="3:22" ht="28" x14ac:dyDescent="0.35">
      <c r="C11" s="43">
        <v>5</v>
      </c>
      <c r="D11" s="3" t="s">
        <v>81</v>
      </c>
      <c r="E11" s="44" t="s">
        <v>65</v>
      </c>
      <c r="F11" s="44" t="s">
        <v>66</v>
      </c>
      <c r="G11" s="38" t="s">
        <v>83</v>
      </c>
      <c r="H11" s="44" t="s">
        <v>20</v>
      </c>
      <c r="I11" s="44" t="s">
        <v>20</v>
      </c>
      <c r="J11" s="38" t="s">
        <v>68</v>
      </c>
      <c r="K11" s="116">
        <f>L11*$E$31</f>
        <v>8972320</v>
      </c>
      <c r="L11" s="2">
        <v>2800000</v>
      </c>
      <c r="M11" s="45">
        <f>L11*0.45</f>
        <v>1260000</v>
      </c>
      <c r="N11" s="46"/>
      <c r="O11" s="46"/>
      <c r="P11" s="46"/>
      <c r="Q11" s="46"/>
      <c r="R11" s="46"/>
      <c r="S11" s="46"/>
      <c r="T11" s="46"/>
      <c r="U11" s="46"/>
      <c r="V11" s="47"/>
    </row>
    <row r="12" spans="3:22" x14ac:dyDescent="0.35">
      <c r="C12" s="43">
        <v>6</v>
      </c>
      <c r="D12" s="3" t="s">
        <v>72</v>
      </c>
      <c r="E12" s="44" t="s">
        <v>65</v>
      </c>
      <c r="F12" s="44" t="s">
        <v>18</v>
      </c>
      <c r="G12" s="44" t="s">
        <v>84</v>
      </c>
      <c r="H12" s="44" t="s">
        <v>20</v>
      </c>
      <c r="I12" s="44" t="s">
        <v>20</v>
      </c>
      <c r="J12" s="44" t="s">
        <v>68</v>
      </c>
      <c r="K12" s="117">
        <f>L12*$E$31</f>
        <v>3204400</v>
      </c>
      <c r="L12" s="2">
        <v>1000000</v>
      </c>
      <c r="M12" s="45">
        <f>L12*0.45</f>
        <v>450000</v>
      </c>
      <c r="N12" s="46"/>
      <c r="O12" s="46"/>
      <c r="P12" s="46"/>
      <c r="Q12" s="46"/>
      <c r="R12" s="46"/>
      <c r="S12" s="46"/>
      <c r="T12" s="46"/>
      <c r="U12" s="46"/>
      <c r="V12" s="47"/>
    </row>
    <row r="13" spans="3:22" ht="15" thickBot="1" x14ac:dyDescent="0.4">
      <c r="C13" s="43">
        <v>7</v>
      </c>
      <c r="D13" s="3" t="s">
        <v>73</v>
      </c>
      <c r="E13" s="44" t="s">
        <v>65</v>
      </c>
      <c r="F13" s="44"/>
      <c r="G13" s="44" t="s">
        <v>84</v>
      </c>
      <c r="H13" s="44" t="s">
        <v>20</v>
      </c>
      <c r="I13" s="44" t="s">
        <v>20</v>
      </c>
      <c r="J13" s="44" t="s">
        <v>68</v>
      </c>
      <c r="K13" s="117">
        <f>L13*E31</f>
        <v>3204400</v>
      </c>
      <c r="L13" s="2">
        <v>1000000</v>
      </c>
      <c r="M13" s="45">
        <f>L13*0.45</f>
        <v>450000</v>
      </c>
      <c r="N13" s="46"/>
      <c r="O13" s="46"/>
      <c r="P13" s="46"/>
      <c r="Q13" s="46"/>
      <c r="R13" s="46"/>
      <c r="S13" s="46"/>
      <c r="T13" s="46"/>
      <c r="U13" s="46"/>
      <c r="V13" s="47"/>
    </row>
    <row r="14" spans="3:22" ht="15" thickBot="1" x14ac:dyDescent="0.4">
      <c r="C14" s="49"/>
      <c r="D14" s="52"/>
      <c r="E14" s="50"/>
      <c r="F14" s="50"/>
      <c r="G14" s="50"/>
      <c r="H14" s="53"/>
      <c r="I14" s="54"/>
      <c r="J14" s="90" t="s">
        <v>74</v>
      </c>
      <c r="K14" s="91"/>
      <c r="L14" s="55">
        <f>SUM(L7:L13)</f>
        <v>41200000</v>
      </c>
      <c r="M14" s="56">
        <f>SUM(M7:M13)</f>
        <v>18540000</v>
      </c>
      <c r="N14" s="57"/>
      <c r="O14" s="50"/>
      <c r="P14" s="50"/>
      <c r="Q14" s="50"/>
      <c r="R14" s="50"/>
      <c r="S14" s="50"/>
      <c r="T14" s="50"/>
      <c r="U14" s="50"/>
      <c r="V14" s="51"/>
    </row>
    <row r="15" spans="3:22" ht="15" thickBot="1" x14ac:dyDescent="0.4">
      <c r="C15" s="110" t="s">
        <v>15</v>
      </c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2"/>
    </row>
    <row r="16" spans="3:22" x14ac:dyDescent="0.35">
      <c r="C16" s="58"/>
      <c r="D16" s="59"/>
      <c r="E16" s="60"/>
      <c r="F16" s="60"/>
      <c r="G16" s="60"/>
      <c r="H16" s="61"/>
      <c r="I16" s="60"/>
      <c r="J16" s="61"/>
      <c r="K16" s="118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2"/>
    </row>
    <row r="17" spans="3:22" x14ac:dyDescent="0.35">
      <c r="C17" s="63">
        <v>8</v>
      </c>
      <c r="D17" s="64" t="s">
        <v>76</v>
      </c>
      <c r="E17" s="65" t="s">
        <v>65</v>
      </c>
      <c r="F17" s="65" t="s">
        <v>19</v>
      </c>
      <c r="G17" s="65" t="s">
        <v>50</v>
      </c>
      <c r="H17" s="65" t="s">
        <v>20</v>
      </c>
      <c r="I17" s="65" t="s">
        <v>20</v>
      </c>
      <c r="J17" s="65">
        <v>1</v>
      </c>
      <c r="K17" s="119">
        <f>L17*E31</f>
        <v>961320</v>
      </c>
      <c r="L17" s="45">
        <v>300000</v>
      </c>
      <c r="M17" s="66">
        <f>L17*0.45</f>
        <v>135000</v>
      </c>
      <c r="N17" s="46"/>
      <c r="O17" s="46"/>
      <c r="P17" s="46"/>
      <c r="Q17" s="46"/>
      <c r="R17" s="46"/>
      <c r="S17" s="46"/>
      <c r="T17" s="46"/>
      <c r="U17" s="46"/>
      <c r="V17" s="67"/>
    </row>
    <row r="18" spans="3:22" x14ac:dyDescent="0.35">
      <c r="C18" s="43">
        <v>9</v>
      </c>
      <c r="D18" s="24" t="s">
        <v>16</v>
      </c>
      <c r="E18" s="68" t="s">
        <v>65</v>
      </c>
      <c r="F18" s="65" t="s">
        <v>19</v>
      </c>
      <c r="G18" s="69" t="s">
        <v>22</v>
      </c>
      <c r="H18" s="65" t="s">
        <v>20</v>
      </c>
      <c r="I18" s="65" t="s">
        <v>20</v>
      </c>
      <c r="J18" s="65">
        <v>1</v>
      </c>
      <c r="K18" s="120">
        <f>L18*$E$31</f>
        <v>124971.6</v>
      </c>
      <c r="L18" s="45">
        <v>39000</v>
      </c>
      <c r="M18" s="66">
        <f>L18*0.45</f>
        <v>17550</v>
      </c>
      <c r="N18" s="46"/>
      <c r="O18" s="46"/>
      <c r="P18" s="46"/>
      <c r="Q18" s="46"/>
      <c r="R18" s="46"/>
      <c r="S18" s="46"/>
      <c r="T18" s="46"/>
      <c r="U18" s="46"/>
      <c r="V18" s="47"/>
    </row>
    <row r="19" spans="3:22" x14ac:dyDescent="0.35">
      <c r="C19" s="63">
        <v>10</v>
      </c>
      <c r="D19" s="24" t="s">
        <v>17</v>
      </c>
      <c r="E19" s="65" t="s">
        <v>65</v>
      </c>
      <c r="F19" s="70" t="s">
        <v>19</v>
      </c>
      <c r="G19" s="65" t="s">
        <v>22</v>
      </c>
      <c r="H19" s="65" t="s">
        <v>20</v>
      </c>
      <c r="I19" s="65" t="s">
        <v>20</v>
      </c>
      <c r="J19" s="65">
        <v>1</v>
      </c>
      <c r="K19" s="120">
        <f>L19*$E$31</f>
        <v>142595.80000000002</v>
      </c>
      <c r="L19" s="45">
        <v>44500</v>
      </c>
      <c r="M19" s="66">
        <f t="shared" ref="M19:M22" si="0">L19*0.45</f>
        <v>20025</v>
      </c>
      <c r="N19" s="46"/>
      <c r="O19" s="46"/>
      <c r="P19" s="46"/>
      <c r="Q19" s="46"/>
      <c r="R19" s="46"/>
      <c r="S19" s="46"/>
      <c r="T19" s="46"/>
      <c r="U19" s="46"/>
      <c r="V19" s="47"/>
    </row>
    <row r="20" spans="3:22" x14ac:dyDescent="0.35">
      <c r="C20" s="43">
        <v>11</v>
      </c>
      <c r="D20" s="24" t="s">
        <v>77</v>
      </c>
      <c r="E20" s="65" t="s">
        <v>65</v>
      </c>
      <c r="F20" s="65" t="s">
        <v>19</v>
      </c>
      <c r="G20" s="65" t="s">
        <v>22</v>
      </c>
      <c r="H20" s="65" t="s">
        <v>20</v>
      </c>
      <c r="I20" s="65" t="s">
        <v>20</v>
      </c>
      <c r="J20" s="65">
        <v>1</v>
      </c>
      <c r="K20" s="120">
        <f>L20*$E$31</f>
        <v>123369.40000000001</v>
      </c>
      <c r="L20" s="45">
        <v>38500</v>
      </c>
      <c r="M20" s="66">
        <f t="shared" si="0"/>
        <v>17325</v>
      </c>
      <c r="N20" s="46"/>
      <c r="O20" s="46"/>
      <c r="P20" s="46"/>
      <c r="Q20" s="46"/>
      <c r="R20" s="46"/>
      <c r="S20" s="46"/>
      <c r="T20" s="46"/>
      <c r="U20" s="46"/>
      <c r="V20" s="47"/>
    </row>
    <row r="21" spans="3:22" x14ac:dyDescent="0.35">
      <c r="C21" s="63">
        <v>12</v>
      </c>
      <c r="D21" s="24" t="s">
        <v>78</v>
      </c>
      <c r="E21" s="65" t="s">
        <v>65</v>
      </c>
      <c r="F21" s="65" t="s">
        <v>19</v>
      </c>
      <c r="G21" s="65" t="s">
        <v>22</v>
      </c>
      <c r="H21" s="65" t="s">
        <v>20</v>
      </c>
      <c r="I21" s="65" t="s">
        <v>20</v>
      </c>
      <c r="J21" s="65">
        <v>1</v>
      </c>
      <c r="K21" s="120">
        <f>L21*$E$31</f>
        <v>82032.639999999999</v>
      </c>
      <c r="L21" s="45">
        <v>25600</v>
      </c>
      <c r="M21" s="66">
        <f t="shared" si="0"/>
        <v>11520</v>
      </c>
      <c r="N21" s="46"/>
      <c r="O21" s="46"/>
      <c r="P21" s="46"/>
      <c r="Q21" s="46"/>
      <c r="R21" s="46"/>
      <c r="S21" s="46"/>
      <c r="T21" s="46"/>
      <c r="U21" s="46"/>
      <c r="V21" s="47"/>
    </row>
    <row r="22" spans="3:22" x14ac:dyDescent="0.35">
      <c r="C22" s="43">
        <v>13</v>
      </c>
      <c r="D22" s="52" t="s">
        <v>79</v>
      </c>
      <c r="E22" s="53" t="s">
        <v>65</v>
      </c>
      <c r="F22" s="53" t="s">
        <v>19</v>
      </c>
      <c r="G22" s="53" t="s">
        <v>22</v>
      </c>
      <c r="H22" s="53" t="s">
        <v>20</v>
      </c>
      <c r="I22" s="65" t="s">
        <v>20</v>
      </c>
      <c r="J22" s="53">
        <v>1</v>
      </c>
      <c r="K22" s="121">
        <f>L22*E31</f>
        <v>82032.639999999999</v>
      </c>
      <c r="L22" s="45">
        <v>25600</v>
      </c>
      <c r="M22" s="66">
        <f t="shared" si="0"/>
        <v>11520</v>
      </c>
      <c r="N22" s="50"/>
      <c r="O22" s="50"/>
      <c r="P22" s="50"/>
      <c r="Q22" s="50"/>
      <c r="R22" s="50"/>
      <c r="S22" s="50"/>
      <c r="T22" s="50"/>
      <c r="U22" s="50"/>
      <c r="V22" s="51"/>
    </row>
    <row r="23" spans="3:22" ht="15" thickBot="1" x14ac:dyDescent="0.4">
      <c r="C23" s="63">
        <v>14</v>
      </c>
      <c r="D23" s="71" t="s">
        <v>85</v>
      </c>
      <c r="E23" s="53" t="s">
        <v>65</v>
      </c>
      <c r="F23" s="53" t="s">
        <v>26</v>
      </c>
      <c r="G23" s="53" t="s">
        <v>26</v>
      </c>
      <c r="H23" s="53" t="s">
        <v>26</v>
      </c>
      <c r="I23" s="53" t="s">
        <v>26</v>
      </c>
      <c r="J23" s="53" t="s">
        <v>26</v>
      </c>
      <c r="K23" s="122">
        <f>L23*E31</f>
        <v>97734200</v>
      </c>
      <c r="L23" s="23">
        <v>30500000</v>
      </c>
      <c r="M23" s="48">
        <f>L23*0.45</f>
        <v>13725000</v>
      </c>
      <c r="N23" s="50"/>
      <c r="O23" s="50"/>
      <c r="P23" s="50"/>
      <c r="Q23" s="50"/>
      <c r="R23" s="50"/>
      <c r="S23" s="50"/>
      <c r="T23" s="50"/>
      <c r="U23" s="50"/>
      <c r="V23" s="51"/>
    </row>
    <row r="24" spans="3:22" ht="15" thickBot="1" x14ac:dyDescent="0.4">
      <c r="C24" s="49"/>
      <c r="D24" s="71"/>
      <c r="E24" s="53"/>
      <c r="F24" s="53"/>
      <c r="G24" s="53"/>
      <c r="H24" s="72"/>
      <c r="I24" s="95" t="s">
        <v>62</v>
      </c>
      <c r="J24" s="96"/>
      <c r="K24" s="97"/>
      <c r="L24" s="25">
        <f>SUM(L17:L23)</f>
        <v>30973200</v>
      </c>
      <c r="M24" s="56">
        <f>SUM(M17:M23)</f>
        <v>13937940</v>
      </c>
      <c r="N24" s="57"/>
      <c r="O24" s="50"/>
      <c r="P24" s="50"/>
      <c r="Q24" s="50"/>
      <c r="R24" s="50"/>
      <c r="S24" s="50"/>
      <c r="T24" s="50"/>
      <c r="U24" s="50"/>
      <c r="V24" s="51"/>
    </row>
    <row r="25" spans="3:22" ht="15" thickBot="1" x14ac:dyDescent="0.4">
      <c r="C25" s="73"/>
      <c r="D25" s="74"/>
      <c r="E25" s="75"/>
      <c r="F25" s="75"/>
      <c r="G25" s="75"/>
      <c r="H25" s="76"/>
      <c r="I25" s="98" t="s">
        <v>61</v>
      </c>
      <c r="J25" s="99"/>
      <c r="K25" s="100"/>
      <c r="L25" s="77">
        <f>L24+L14</f>
        <v>72173200</v>
      </c>
      <c r="M25" s="56">
        <f>M24+M14</f>
        <v>32477940</v>
      </c>
      <c r="N25" s="78"/>
      <c r="O25" s="79"/>
      <c r="P25" s="79"/>
      <c r="Q25" s="79"/>
      <c r="R25" s="79"/>
      <c r="S25" s="79"/>
      <c r="T25" s="79"/>
      <c r="U25" s="79"/>
      <c r="V25" s="80"/>
    </row>
    <row r="28" spans="3:22" x14ac:dyDescent="0.35">
      <c r="D28" s="123" t="s">
        <v>86</v>
      </c>
      <c r="E28" s="123"/>
      <c r="F28" s="123"/>
      <c r="G28" s="123"/>
      <c r="H28" s="123"/>
      <c r="I28" s="123"/>
      <c r="J28" s="123"/>
      <c r="K28" s="123"/>
      <c r="L28" s="123"/>
    </row>
    <row r="29" spans="3:22" ht="15" thickBot="1" x14ac:dyDescent="0.4"/>
    <row r="30" spans="3:22" ht="16" thickBot="1" x14ac:dyDescent="0.4">
      <c r="D30" s="92" t="s">
        <v>55</v>
      </c>
      <c r="E30" s="93"/>
      <c r="F30" s="93"/>
      <c r="G30" s="93"/>
      <c r="H30" s="93"/>
      <c r="I30" s="93"/>
      <c r="J30" s="94"/>
    </row>
    <row r="31" spans="3:22" ht="16" thickBot="1" x14ac:dyDescent="0.4">
      <c r="D31" s="20" t="s">
        <v>56</v>
      </c>
      <c r="E31" s="107">
        <v>3.2044000000000001</v>
      </c>
      <c r="F31" s="108"/>
      <c r="G31" s="108"/>
      <c r="H31" s="108"/>
      <c r="I31" s="108"/>
      <c r="J31" s="109"/>
    </row>
    <row r="32" spans="3:22" ht="16" thickBot="1" x14ac:dyDescent="0.4">
      <c r="D32" s="21">
        <v>43948</v>
      </c>
      <c r="E32" s="104" t="s">
        <v>58</v>
      </c>
      <c r="F32" s="105"/>
      <c r="G32" s="105"/>
      <c r="H32" s="105"/>
      <c r="I32" s="105"/>
      <c r="J32" s="106"/>
    </row>
    <row r="33" spans="4:6" ht="16" thickBot="1" x14ac:dyDescent="0.4">
      <c r="D33" s="6"/>
      <c r="E33" s="6"/>
      <c r="F33" s="6"/>
    </row>
  </sheetData>
  <autoFilter ref="C4:V15" xr:uid="{00000000-0009-0000-0000-000001000000}"/>
  <mergeCells count="10">
    <mergeCell ref="E32:J32"/>
    <mergeCell ref="E31:J31"/>
    <mergeCell ref="C6:V6"/>
    <mergeCell ref="C15:V15"/>
    <mergeCell ref="D28:L28"/>
    <mergeCell ref="C5:V5"/>
    <mergeCell ref="J14:K14"/>
    <mergeCell ref="D30:J30"/>
    <mergeCell ref="I24:K24"/>
    <mergeCell ref="I25:K25"/>
  </mergeCells>
  <hyperlinks>
    <hyperlink ref="E32" r:id="rId1" xr:uid="{00000000-0004-0000-0100-000000000000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General</vt:lpstr>
      <vt:lpstr>Procurement plan for COVID19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2020-04-27T18:02:52Z</dcterms:modified>
</cp:coreProperties>
</file>